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N:\00 - Project Folders\ARCTIC Cooling\Case fans\Consumer Fans\P14 Max\Testing\Fan PQ Test\"/>
    </mc:Choice>
  </mc:AlternateContent>
  <xr:revisionPtr revIDLastSave="0" documentId="13_ncr:1_{32A734CE-F3F8-49EA-AF42-E392CFF97D3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14 Max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27" i="1" l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9" i="1"/>
  <c r="F8" i="1"/>
  <c r="F7" i="1"/>
  <c r="F6" i="1"/>
</calcChain>
</file>

<file path=xl/sharedStrings.xml><?xml version="1.0" encoding="utf-8"?>
<sst xmlns="http://schemas.openxmlformats.org/spreadsheetml/2006/main" count="27" uniqueCount="22">
  <si>
    <t>ARCTIC Fan P/Q Curve for CFD</t>
  </si>
  <si>
    <t>Please select your units of choice in the blue cells below.</t>
  </si>
  <si>
    <t>Fan Model:</t>
  </si>
  <si>
    <t>Rotor Speed :</t>
  </si>
  <si>
    <t>RPM</t>
  </si>
  <si>
    <t>Rotor Speed (rad/s):</t>
  </si>
  <si>
    <t>Outer diameter:</t>
  </si>
  <si>
    <t>mm</t>
  </si>
  <si>
    <t>Outer diameter (ft):</t>
  </si>
  <si>
    <t>Hub diameter :</t>
  </si>
  <si>
    <t>Hub diameter (ft):</t>
  </si>
  <si>
    <t>Direction of rotation:</t>
  </si>
  <si>
    <t>Flow rate (ft^3/min) 
C=0.95</t>
  </si>
  <si>
    <t>Ps Static Pressure
(mmH2O)</t>
  </si>
  <si>
    <t>Ps Static Pressure</t>
  </si>
  <si>
    <t>ft^3/min</t>
  </si>
  <si>
    <t>Arctic P14 Max</t>
  </si>
  <si>
    <t>Clockwise 
(when viewed from the back of the Fan frame)</t>
  </si>
  <si>
    <t>Contact us in case of any queries: support@arctic.de</t>
  </si>
  <si>
    <t>rad/s</t>
  </si>
  <si>
    <t>ft</t>
  </si>
  <si>
    <t>mmH2O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</si>
</sst>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2" fontId="0" fillId="2" borderId="3" xfId="0" applyNumberFormat="1" applyFill="1" applyBorder="1"/>
    <xf numFmtId="2" fontId="0" fillId="2" borderId="1" xfId="0" applyNumberFormat="1" applyFill="1" applyBorder="1"/>
    <xf numFmtId="2" fontId="0" fillId="2" borderId="2" xfId="0" applyNumberFormat="1" applyFill="1" applyBorder="1"/>
    <xf numFmtId="0" fontId="0" fillId="2" borderId="3" xfId="0" applyFill="1" applyBorder="1"/>
    <xf numFmtId="0" fontId="2" fillId="3" borderId="0" xfId="0" applyFont="1" applyFill="1"/>
    <xf numFmtId="0" fontId="3" fillId="3" borderId="0" xfId="0" applyFont="1" applyFill="1" applyAlignment="1">
      <alignment vertical="center"/>
    </xf>
    <xf numFmtId="0" fontId="0" fillId="4" borderId="0" xfId="0" applyFill="1"/>
    <xf numFmtId="0" fontId="1" fillId="4" borderId="0" xfId="0" applyFont="1" applyFill="1" applyAlignment="1">
      <alignment vertical="center"/>
    </xf>
    <xf numFmtId="0" fontId="1" fillId="5" borderId="7" xfId="0" applyFont="1" applyFill="1" applyBorder="1" applyAlignment="1">
      <alignment horizontal="center" vertical="top"/>
    </xf>
    <xf numFmtId="0" fontId="1" fillId="6" borderId="3" xfId="0" applyFont="1" applyFill="1" applyBorder="1" applyAlignment="1">
      <alignment horizontal="center" vertical="top" wrapText="1"/>
    </xf>
    <xf numFmtId="0" fontId="1" fillId="6" borderId="3" xfId="0" applyFont="1" applyFill="1" applyBorder="1" applyAlignment="1">
      <alignment vertical="center" wrapText="1"/>
    </xf>
    <xf numFmtId="2" fontId="0" fillId="7" borderId="9" xfId="0" applyNumberFormat="1" applyFill="1" applyBorder="1"/>
    <xf numFmtId="0" fontId="0" fillId="7" borderId="1" xfId="0" applyFill="1" applyBorder="1"/>
    <xf numFmtId="2" fontId="0" fillId="7" borderId="10" xfId="0" applyNumberFormat="1" applyFill="1" applyBorder="1"/>
    <xf numFmtId="0" fontId="0" fillId="7" borderId="2" xfId="0" applyFill="1" applyBorder="1"/>
    <xf numFmtId="2" fontId="0" fillId="9" borderId="12" xfId="0" applyNumberFormat="1" applyFill="1" applyBorder="1"/>
    <xf numFmtId="2" fontId="0" fillId="9" borderId="8" xfId="0" applyNumberFormat="1" applyFill="1" applyBorder="1"/>
    <xf numFmtId="0" fontId="0" fillId="10" borderId="12" xfId="0" applyFill="1" applyBorder="1"/>
    <xf numFmtId="0" fontId="0" fillId="10" borderId="8" xfId="0" applyFill="1" applyBorder="1"/>
    <xf numFmtId="0" fontId="0" fillId="2" borderId="5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 wrapText="1"/>
    </xf>
    <xf numFmtId="0" fontId="0" fillId="4" borderId="0" xfId="0" applyFill="1" applyAlignment="1">
      <alignment horizontal="left" vertical="top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top" wrapText="1"/>
    </xf>
    <xf numFmtId="0" fontId="1" fillId="8" borderId="1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0" cy="17145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0" cy="17145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0" cy="17145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0" cy="17145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0" cy="17145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0" cy="17145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0" cy="17145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0" cy="17145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0" cy="17145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0" cy="17145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0" cy="17145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0" cy="17145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0" cy="17145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0" cy="17145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0" cy="17145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0" cy="17145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0" cy="17145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0" cy="17145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0" cy="17145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0" cy="17145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0" cy="17145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0" cy="17145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0" cy="17145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0" cy="17145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0" cy="17145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0" cy="17145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0" cy="17145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6096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0" cy="17145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0" cy="17145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609600" y="374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0" cy="17145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20955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0" cy="17145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2095500" y="3352800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0" cy="17145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609600" y="393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0" cy="17145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609600" y="412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0" cy="17145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609600" y="4314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0" cy="17145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609600" y="4505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0" cy="17145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609600" y="4695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0" cy="17145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609600" y="4886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0" cy="17145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609600" y="5076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0" cy="17145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609600" y="5267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0" cy="17145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609600" y="5457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0" cy="17145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609600" y="5648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0" cy="17145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609600" y="5838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0" cy="17145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609600" y="6029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0" cy="17145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609600" y="6219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0" cy="17145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609600" y="6410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0" cy="17145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609600" y="6600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0" cy="17145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609600" y="6791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0" cy="17145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609600" y="6981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0" cy="17145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609600" y="7172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0" cy="17145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609600" y="7362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0" cy="17145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609600" y="7553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0" cy="17145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/>
      </xdr:nvSpPr>
      <xdr:spPr>
        <a:xfrm>
          <a:off x="609600" y="77438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0" cy="17145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/>
      </xdr:nvSpPr>
      <xdr:spPr>
        <a:xfrm>
          <a:off x="609600" y="7934325"/>
          <a:ext cx="0" cy="17145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none" lIns="0" tIns="0" rIns="0" bIns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A76001F9-E82C-4C8F-9812-A4CB5BC99BD2}"/>
            </a:ext>
          </a:extLst>
        </xdr:cNvPr>
        <xdr:cNvSpPr txBox="1"/>
      </xdr:nvSpPr>
      <xdr:spPr>
        <a:xfrm>
          <a:off x="11868150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DF7B7774-2E96-4AFD-9666-10B62D1873A5}"/>
            </a:ext>
          </a:extLst>
        </xdr:cNvPr>
        <xdr:cNvSpPr txBox="1"/>
      </xdr:nvSpPr>
      <xdr:spPr>
        <a:xfrm>
          <a:off x="11868150" y="6667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B077B342-8613-4D32-B00F-291C7E9F8030}"/>
            </a:ext>
          </a:extLst>
        </xdr:cNvPr>
        <xdr:cNvSpPr txBox="1"/>
      </xdr:nvSpPr>
      <xdr:spPr>
        <a:xfrm>
          <a:off x="11868150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09627DFF-70B6-4913-8B0C-CAF1A1190C3C}"/>
            </a:ext>
          </a:extLst>
        </xdr:cNvPr>
        <xdr:cNvSpPr txBox="1"/>
      </xdr:nvSpPr>
      <xdr:spPr>
        <a:xfrm>
          <a:off x="11868150" y="857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582E2E15-E389-494D-897F-4664F77F5836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18F48391-CDFB-498B-9DCF-F53A99A609CB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46433F7A-1B09-4A1C-90B9-865B16B71AAB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8EAFB124-15D2-4A9D-BD68-09F03305F5B5}"/>
            </a:ext>
          </a:extLst>
        </xdr:cNvPr>
        <xdr:cNvSpPr txBox="1"/>
      </xdr:nvSpPr>
      <xdr:spPr>
        <a:xfrm>
          <a:off x="11868150" y="1057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5D1E592D-4E79-4B08-B878-D51E47A08656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E298D284-A289-4FAF-93F2-6BC9B769CA62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8439E9B5-9A8E-433E-9208-87D447FBD867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EAA62264-02CE-4CAC-966A-48FE0322D826}"/>
            </a:ext>
          </a:extLst>
        </xdr:cNvPr>
        <xdr:cNvSpPr txBox="1"/>
      </xdr:nvSpPr>
      <xdr:spPr>
        <a:xfrm>
          <a:off x="11868150" y="1257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715C041D-C7A0-4F0D-B411-518F3B381441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B6FC5792-7587-4F7A-A19F-3F40D2E03B97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0FE5EBDA-241C-479E-B01A-08F057D6CB47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84BCBF4C-3DCD-43BA-9DE2-4250461F86E3}"/>
            </a:ext>
          </a:extLst>
        </xdr:cNvPr>
        <xdr:cNvSpPr txBox="1"/>
      </xdr:nvSpPr>
      <xdr:spPr>
        <a:xfrm>
          <a:off x="11868150" y="1447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1CBBFD0A-BA74-45C7-B253-A062ABDF80E9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87246340-1ADD-4997-9EED-264E6EBEB730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E371E7D1-8189-4EDD-9175-A3D16191D524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9A9CDEBA-E856-403B-93F6-D6403904EEA5}"/>
            </a:ext>
          </a:extLst>
        </xdr:cNvPr>
        <xdr:cNvSpPr txBox="1"/>
      </xdr:nvSpPr>
      <xdr:spPr>
        <a:xfrm>
          <a:off x="11868150" y="1638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EB8E565C-5683-49AC-BF7E-7CF7F4956299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0FA1DAEE-5DBC-4DBF-8F70-D842350DBEEF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3FC1DCC9-4A5E-4EBA-8CD9-C51BCDA9753E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656B7BF4-68FD-475D-BBD9-E42CA7B93AB2}"/>
            </a:ext>
          </a:extLst>
        </xdr:cNvPr>
        <xdr:cNvSpPr txBox="1"/>
      </xdr:nvSpPr>
      <xdr:spPr>
        <a:xfrm>
          <a:off x="11868150" y="183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EC156C99-F720-48B7-AE1C-77EEBD8519C4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1F55B2A1-5AA8-41FC-BD03-CB32B6F117E9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3A9C5ACB-3EF4-4D69-A37F-A94DDE951E09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5A2D4A36-7700-462A-985E-75BC91A5B96D}"/>
            </a:ext>
          </a:extLst>
        </xdr:cNvPr>
        <xdr:cNvSpPr txBox="1"/>
      </xdr:nvSpPr>
      <xdr:spPr>
        <a:xfrm>
          <a:off x="11868150" y="203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D5945751-77C7-427B-B596-C7CB08E5F4D0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F772F187-952C-4158-BF9C-8FA320EB5762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3809A97C-A735-4A72-8A26-B0995650A33A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2AEBAAF5-4D89-46F6-9D71-CC7C5F5E78ED}"/>
            </a:ext>
          </a:extLst>
        </xdr:cNvPr>
        <xdr:cNvSpPr txBox="1"/>
      </xdr:nvSpPr>
      <xdr:spPr>
        <a:xfrm>
          <a:off x="11868150" y="2228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A43F6CE4-AF0A-4BE1-B8F2-FC7461E7C626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82C2B1DC-21DA-4EA1-B84C-58ACE7600E7D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6186AF42-E12E-4EE4-AE7E-9462934B06A4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31DEF5C8-F52C-412D-9752-17D3D646DD46}"/>
            </a:ext>
          </a:extLst>
        </xdr:cNvPr>
        <xdr:cNvSpPr txBox="1"/>
      </xdr:nvSpPr>
      <xdr:spPr>
        <a:xfrm>
          <a:off x="11868150" y="2419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4B2A2F8D-DE61-46F7-8A15-331F3A289DBB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97D16975-A1C5-443C-94DD-88C1C80609B2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81BE9FB2-1EB8-4B91-9131-AECE8349747D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1F49BE29-CE30-43B2-973B-400AB11BD777}"/>
            </a:ext>
          </a:extLst>
        </xdr:cNvPr>
        <xdr:cNvSpPr txBox="1"/>
      </xdr:nvSpPr>
      <xdr:spPr>
        <a:xfrm>
          <a:off x="11868150" y="2619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5A77A9A7-19D1-4793-A113-4BEFE41E208C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3513AB21-5122-44A1-9579-4EDC6DCD361C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7CB0461F-FD4E-41CA-93BE-CA4D1BDCF2D1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5555DFA3-79BA-4B36-8540-676E32E97DD1}"/>
            </a:ext>
          </a:extLst>
        </xdr:cNvPr>
        <xdr:cNvSpPr txBox="1"/>
      </xdr:nvSpPr>
      <xdr:spPr>
        <a:xfrm>
          <a:off x="11868150" y="2819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2C7CCFD0-84ED-4116-85D7-5B3622E1BAAC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59A27DD4-35CD-4060-BC1D-8F505AD11D2E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D04D52F4-1B90-4DB9-B700-F21EE7117A80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D23124D7-3A67-4216-A282-0795166AC81A}"/>
            </a:ext>
          </a:extLst>
        </xdr:cNvPr>
        <xdr:cNvSpPr txBox="1"/>
      </xdr:nvSpPr>
      <xdr:spPr>
        <a:xfrm>
          <a:off x="11868150" y="30194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CDE9E5A5-D03E-4733-A3BD-A9B5E57639FF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8A5B4564-87DD-4D36-9E8D-6F9F0CB8E551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23D3764D-B767-412D-856D-6C0CFF983743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8C775562-5A3C-41A2-959A-2A123E10F55D}"/>
            </a:ext>
          </a:extLst>
        </xdr:cNvPr>
        <xdr:cNvSpPr txBox="1"/>
      </xdr:nvSpPr>
      <xdr:spPr>
        <a:xfrm>
          <a:off x="11868150" y="32194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90F8934D-07E1-424E-B280-3DC6851928CA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314DC08C-723D-4BC1-B38B-52BB90A6C0A4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6F4C2C1C-3957-49B5-A3F2-C3F9E6B2AF92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57C49FE9-F484-409B-BBCE-E6A6E0FDB08A}"/>
            </a:ext>
          </a:extLst>
        </xdr:cNvPr>
        <xdr:cNvSpPr txBox="1"/>
      </xdr:nvSpPr>
      <xdr:spPr>
        <a:xfrm>
          <a:off x="11868150" y="34099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5299D28F-E78F-4BA7-91D0-AA6A95AFEE01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73D7A173-FFD9-48E1-BBE5-ABE691ACD582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48C5A018-7A24-4C13-AFD6-AB4DC9D1F07F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3E4EC438-2687-4AE4-8BCC-853E31935F76}"/>
            </a:ext>
          </a:extLst>
        </xdr:cNvPr>
        <xdr:cNvSpPr txBox="1"/>
      </xdr:nvSpPr>
      <xdr:spPr>
        <a:xfrm>
          <a:off x="11868150" y="3609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707F7642-4C6E-42F5-A97A-3AED66CD79F8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092A83EE-7488-4666-A8F7-A119B1EACD5D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61C2859E-334D-4D73-8EF7-C1DD2ADB1A0C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13AAB974-E2B2-49AC-9AB0-FCED2815BC84}"/>
            </a:ext>
          </a:extLst>
        </xdr:cNvPr>
        <xdr:cNvSpPr txBox="1"/>
      </xdr:nvSpPr>
      <xdr:spPr>
        <a:xfrm>
          <a:off x="11868150" y="3800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0B21DFA0-4A9D-4B4C-8283-051D73123C62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7A45CE7A-034E-41EA-9EDB-B85491E7FCCB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3102C8E0-BF53-4460-8980-6FD2488ECAE3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300FD475-EA26-476C-B8C2-9DA956E114B1}"/>
            </a:ext>
          </a:extLst>
        </xdr:cNvPr>
        <xdr:cNvSpPr txBox="1"/>
      </xdr:nvSpPr>
      <xdr:spPr>
        <a:xfrm>
          <a:off x="11868150" y="3990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76884CD2-BBF7-4639-8204-EF8A73EB7DDF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A7B91D6E-D89F-4766-9172-87E857640603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6B6E9385-B392-4540-8E22-44EAF2058ADC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FDA0725E-40F0-4E91-B378-70E7CB761B0B}"/>
            </a:ext>
          </a:extLst>
        </xdr:cNvPr>
        <xdr:cNvSpPr txBox="1"/>
      </xdr:nvSpPr>
      <xdr:spPr>
        <a:xfrm>
          <a:off x="11868150" y="4181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F723F4BD-398B-4810-8650-0D2A008B3B00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0A889967-6D41-488D-9FC0-56B30A31D0E1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FADC1C28-6E55-4E13-8673-960BF06EBF3C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5C2C1C3C-5E8E-4622-9701-061DD00F6117}"/>
            </a:ext>
          </a:extLst>
        </xdr:cNvPr>
        <xdr:cNvSpPr txBox="1"/>
      </xdr:nvSpPr>
      <xdr:spPr>
        <a:xfrm>
          <a:off x="11868150" y="43719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45BFF6D6-9FBF-4C3D-BEED-FE4D96DC8724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F0B41A2B-D262-4CC1-A408-5A234C8C6DE0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34EB5B04-2F16-4C5C-AB63-760B6AF3ADE0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62A8C144-D439-45F9-BE7E-013FF700DA52}"/>
            </a:ext>
          </a:extLst>
        </xdr:cNvPr>
        <xdr:cNvSpPr txBox="1"/>
      </xdr:nvSpPr>
      <xdr:spPr>
        <a:xfrm>
          <a:off x="11868150" y="45624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workbookViewId="0">
      <selection activeCell="H12" sqref="H12"/>
    </sheetView>
  </sheetViews>
  <sheetFormatPr defaultColWidth="16.42578125" defaultRowHeight="15" x14ac:dyDescent="0.25"/>
  <cols>
    <col min="1" max="1" width="0.5703125" style="9" customWidth="1"/>
    <col min="2" max="2" width="14.5703125" style="9" hidden="1" customWidth="1"/>
    <col min="3" max="3" width="29.5703125" style="9" hidden="1" customWidth="1"/>
    <col min="4" max="4" width="18.5703125" style="9" hidden="1" customWidth="1"/>
    <col min="5" max="16384" width="16.42578125" style="9"/>
  </cols>
  <sheetData>
    <row r="1" spans="2:7" s="7" customFormat="1" ht="43.5" customHeight="1" x14ac:dyDescent="0.25">
      <c r="E1" s="8" t="s">
        <v>0</v>
      </c>
    </row>
    <row r="3" spans="2:7" ht="31.5" customHeight="1" x14ac:dyDescent="0.25">
      <c r="E3" s="28" t="s">
        <v>1</v>
      </c>
      <c r="F3" s="28"/>
      <c r="G3" s="28"/>
    </row>
    <row r="4" spans="2:7" ht="31.5" customHeight="1" x14ac:dyDescent="0.25">
      <c r="E4" s="28" t="s">
        <v>18</v>
      </c>
      <c r="F4" s="28"/>
      <c r="G4" s="28"/>
    </row>
    <row r="6" spans="2:7" ht="21" customHeight="1" thickBot="1" x14ac:dyDescent="0.3">
      <c r="B6" s="9" t="s">
        <v>2</v>
      </c>
      <c r="C6" s="26" t="s">
        <v>16</v>
      </c>
      <c r="E6" s="10" t="s">
        <v>2</v>
      </c>
      <c r="F6" s="24" t="str">
        <f>C6</f>
        <v>Arctic P14 Max</v>
      </c>
    </row>
    <row r="7" spans="2:7" ht="21" customHeight="1" thickBot="1" x14ac:dyDescent="0.3">
      <c r="B7" s="9" t="s">
        <v>3</v>
      </c>
      <c r="C7" s="26">
        <v>2800</v>
      </c>
      <c r="D7" s="24" t="s">
        <v>4</v>
      </c>
      <c r="E7" s="10" t="s">
        <v>5</v>
      </c>
      <c r="F7" s="23">
        <f>IF(G7="RPM",C7,IF(G7="Hz",C7/60,IF(G7="rad/s",C7*PI()/30,"---")))</f>
        <v>293.21531433504731</v>
      </c>
      <c r="G7" s="25" t="s">
        <v>19</v>
      </c>
    </row>
    <row r="8" spans="2:7" ht="21" customHeight="1" thickBot="1" x14ac:dyDescent="0.3">
      <c r="B8" s="9" t="s">
        <v>6</v>
      </c>
      <c r="C8" s="26">
        <v>131.6</v>
      </c>
      <c r="D8" s="24" t="s">
        <v>7</v>
      </c>
      <c r="E8" s="10" t="s">
        <v>8</v>
      </c>
      <c r="F8" s="23">
        <f>IF(G8="mm",C8,IF(G8="cm",C8/10,IF(G8="m",C8/1000,IF(G8="in",C8/25.4,IF(G8="ft",C8/304.8,"---")))))</f>
        <v>0.43175853018372701</v>
      </c>
      <c r="G8" s="25" t="s">
        <v>20</v>
      </c>
    </row>
    <row r="9" spans="2:7" ht="21" customHeight="1" thickBot="1" x14ac:dyDescent="0.3">
      <c r="B9" s="9" t="s">
        <v>9</v>
      </c>
      <c r="C9" s="26">
        <v>42</v>
      </c>
      <c r="D9" s="24" t="s">
        <v>7</v>
      </c>
      <c r="E9" s="10" t="s">
        <v>10</v>
      </c>
      <c r="F9" s="23">
        <f>IF(G9="mm",C9,IF(G9="cm",C9/10,IF(G9="m",C9/1000,IF(G9="in",C9/25.4,IF(G9="ft",C9/304.8,"---")))))</f>
        <v>0.13779527559055119</v>
      </c>
      <c r="G9" s="25" t="s">
        <v>20</v>
      </c>
    </row>
    <row r="10" spans="2:7" ht="60.75" thickBot="1" x14ac:dyDescent="0.3">
      <c r="B10" s="9" t="s">
        <v>11</v>
      </c>
      <c r="C10" s="27" t="s">
        <v>17</v>
      </c>
      <c r="E10" s="10" t="s">
        <v>11</v>
      </c>
      <c r="F10" s="22" t="str">
        <f>C10</f>
        <v>Clockwise 
(when viewed from the back of the Fan frame)</v>
      </c>
    </row>
    <row r="11" spans="2:7" ht="15.75" thickBot="1" x14ac:dyDescent="0.3"/>
    <row r="12" spans="2:7" ht="15" customHeight="1" x14ac:dyDescent="0.25">
      <c r="B12" s="31" t="s">
        <v>12</v>
      </c>
      <c r="C12" s="29" t="s">
        <v>13</v>
      </c>
      <c r="E12" s="12" t="s">
        <v>12</v>
      </c>
      <c r="F12" s="13" t="s">
        <v>14</v>
      </c>
    </row>
    <row r="13" spans="2:7" ht="15.75" thickBot="1" x14ac:dyDescent="0.3">
      <c r="B13" s="32"/>
      <c r="C13" s="30"/>
      <c r="E13" s="11" t="s">
        <v>15</v>
      </c>
      <c r="F13" s="11" t="s">
        <v>21</v>
      </c>
    </row>
    <row r="14" spans="2:7" x14ac:dyDescent="0.25">
      <c r="B14" s="18">
        <v>0</v>
      </c>
      <c r="C14" s="20">
        <v>4.4867513371028842</v>
      </c>
      <c r="E14" s="3">
        <f>IF(E$13="ft^3/min",B14,IF(E$13="m^3/hr",B14*(0.3048^3)*60,"---"))</f>
        <v>0</v>
      </c>
      <c r="F14" s="6">
        <f>IF(F$13="mmH2O",C14,IF(F$13="Pa",C14*9.80665,IF(F$13="bar",C14*9.80665/10^5,IF(F$13="kg/cm^2",C14/10^4,IF(F$13="lbf/in^2",C14*0.0014223343334285,"---")))))</f>
        <v>4.4867513371028842</v>
      </c>
    </row>
    <row r="15" spans="2:7" x14ac:dyDescent="0.25">
      <c r="B15" s="19">
        <v>20.720871688061646</v>
      </c>
      <c r="C15" s="21">
        <v>3.6388093365698815</v>
      </c>
      <c r="E15" s="4">
        <f t="shared" ref="E15:E27" si="0">IF(E$13="ft^3/min",B15,IF(E$13="m^3/hr",B15*(0.3048^3)*60,"---"))</f>
        <v>20.720871688061646</v>
      </c>
      <c r="F15" s="1">
        <f t="shared" ref="F15:F27" si="1">IF(F$13="mmH2O",C15,IF(F$13="Pa",C15*9.80665,IF(F$13="bar",C15*9.80665/10^5,IF(F$13="kg/cm^2",C15/10^4,IF(F$13="lbf/in^2",C15*0.0014223343334285,"---")))))</f>
        <v>3.6388093365698815</v>
      </c>
    </row>
    <row r="16" spans="2:7" x14ac:dyDescent="0.25">
      <c r="B16" s="19">
        <v>24.752688262031256</v>
      </c>
      <c r="C16" s="21">
        <v>3.4868109375264136</v>
      </c>
      <c r="E16" s="4">
        <f t="shared" si="0"/>
        <v>24.752688262031256</v>
      </c>
      <c r="F16" s="1">
        <f t="shared" si="1"/>
        <v>3.4868109375264136</v>
      </c>
    </row>
    <row r="17" spans="2:6" x14ac:dyDescent="0.25">
      <c r="B17" s="19">
        <v>36.468173114176523</v>
      </c>
      <c r="C17" s="21">
        <v>3.07959784053992</v>
      </c>
      <c r="E17" s="4">
        <f t="shared" si="0"/>
        <v>36.468173114176523</v>
      </c>
      <c r="F17" s="1">
        <f t="shared" si="1"/>
        <v>3.07959784053992</v>
      </c>
    </row>
    <row r="18" spans="2:6" x14ac:dyDescent="0.25">
      <c r="B18" s="19">
        <v>45.425383268689764</v>
      </c>
      <c r="C18" s="21">
        <v>2.7732743028593676</v>
      </c>
      <c r="E18" s="4">
        <f t="shared" si="0"/>
        <v>45.425383268689764</v>
      </c>
      <c r="F18" s="1">
        <f t="shared" si="1"/>
        <v>2.7732743028593676</v>
      </c>
    </row>
    <row r="19" spans="2:6" x14ac:dyDescent="0.25">
      <c r="B19" s="19">
        <v>57.290356905300342</v>
      </c>
      <c r="C19" s="21">
        <v>2.3891477295900621</v>
      </c>
      <c r="E19" s="4">
        <f t="shared" si="0"/>
        <v>57.290356905300342</v>
      </c>
      <c r="F19" s="1">
        <f t="shared" si="1"/>
        <v>2.3891477295900621</v>
      </c>
    </row>
    <row r="20" spans="2:6" x14ac:dyDescent="0.25">
      <c r="B20" s="19">
        <v>63.412197544290741</v>
      </c>
      <c r="C20" s="21">
        <v>2.1519090873416333</v>
      </c>
      <c r="E20" s="4">
        <f t="shared" si="0"/>
        <v>63.412197544290741</v>
      </c>
      <c r="F20" s="1">
        <f t="shared" si="1"/>
        <v>2.1519090873416333</v>
      </c>
    </row>
    <row r="21" spans="2:6" x14ac:dyDescent="0.25">
      <c r="B21" s="19">
        <v>70.430013297045221</v>
      </c>
      <c r="C21" s="21">
        <v>1.8119818035238406</v>
      </c>
      <c r="E21" s="4">
        <f t="shared" si="0"/>
        <v>70.430013297045221</v>
      </c>
      <c r="F21" s="1">
        <f t="shared" si="1"/>
        <v>1.8119818035238406</v>
      </c>
    </row>
    <row r="22" spans="2:6" x14ac:dyDescent="0.25">
      <c r="B22" s="19">
        <v>78.104632916392433</v>
      </c>
      <c r="C22" s="21">
        <v>1.4506090004814371</v>
      </c>
      <c r="E22" s="4">
        <f t="shared" si="0"/>
        <v>78.104632916392433</v>
      </c>
      <c r="F22" s="1">
        <f t="shared" si="1"/>
        <v>1.4506090004814371</v>
      </c>
    </row>
    <row r="23" spans="2:6" x14ac:dyDescent="0.25">
      <c r="B23" s="19">
        <v>83.744203882807597</v>
      </c>
      <c r="C23" s="21">
        <v>1.128259528886588</v>
      </c>
      <c r="E23" s="4">
        <f t="shared" si="0"/>
        <v>83.744203882807597</v>
      </c>
      <c r="F23" s="1">
        <f t="shared" si="1"/>
        <v>1.128259528886588</v>
      </c>
    </row>
    <row r="24" spans="2:6" x14ac:dyDescent="0.25">
      <c r="B24" s="19">
        <v>90.618803718852348</v>
      </c>
      <c r="C24" s="21">
        <v>0.72740970697013951</v>
      </c>
      <c r="E24" s="4">
        <f t="shared" si="0"/>
        <v>90.618803718852348</v>
      </c>
      <c r="F24" s="1">
        <f t="shared" si="1"/>
        <v>0.72740970697013951</v>
      </c>
    </row>
    <row r="25" spans="2:6" x14ac:dyDescent="0.25">
      <c r="B25" s="19">
        <v>93.716200921248529</v>
      </c>
      <c r="C25" s="21">
        <v>0.57123879437933334</v>
      </c>
      <c r="E25" s="4">
        <f t="shared" si="0"/>
        <v>93.716200921248529</v>
      </c>
      <c r="F25" s="1">
        <f t="shared" si="1"/>
        <v>0.57123879437933334</v>
      </c>
    </row>
    <row r="26" spans="2:6" x14ac:dyDescent="0.25">
      <c r="B26" s="19">
        <v>96.122429361478936</v>
      </c>
      <c r="C26" s="21">
        <v>0.48086528622793173</v>
      </c>
      <c r="E26" s="4">
        <f t="shared" si="0"/>
        <v>96.122429361478936</v>
      </c>
      <c r="F26" s="1">
        <f t="shared" si="1"/>
        <v>0.48086528622793173</v>
      </c>
    </row>
    <row r="27" spans="2:6" x14ac:dyDescent="0.25">
      <c r="B27" s="19">
        <v>109.8478463517346</v>
      </c>
      <c r="C27" s="21">
        <v>0</v>
      </c>
      <c r="E27" s="4">
        <f t="shared" si="0"/>
        <v>109.8478463517346</v>
      </c>
      <c r="F27" s="1">
        <f t="shared" si="1"/>
        <v>0</v>
      </c>
    </row>
    <row r="28" spans="2:6" hidden="1" x14ac:dyDescent="0.25">
      <c r="B28" s="19"/>
      <c r="C28" s="21"/>
      <c r="E28" s="4"/>
      <c r="F28" s="1"/>
    </row>
    <row r="29" spans="2:6" hidden="1" x14ac:dyDescent="0.25">
      <c r="B29" s="19"/>
      <c r="C29" s="21"/>
      <c r="E29" s="4"/>
      <c r="F29" s="1"/>
    </row>
    <row r="30" spans="2:6" hidden="1" x14ac:dyDescent="0.25">
      <c r="B30" s="19"/>
      <c r="C30" s="21"/>
      <c r="E30" s="4"/>
      <c r="F30" s="1"/>
    </row>
    <row r="31" spans="2:6" hidden="1" x14ac:dyDescent="0.25">
      <c r="B31" s="19"/>
      <c r="C31" s="21"/>
      <c r="E31" s="4"/>
      <c r="F31" s="1"/>
    </row>
    <row r="32" spans="2:6" hidden="1" x14ac:dyDescent="0.25">
      <c r="B32" s="19"/>
      <c r="C32" s="21"/>
      <c r="E32" s="4"/>
      <c r="F32" s="1"/>
    </row>
    <row r="33" spans="2:6" hidden="1" x14ac:dyDescent="0.25">
      <c r="B33" s="19"/>
      <c r="C33" s="21"/>
      <c r="E33" s="4"/>
      <c r="F33" s="1"/>
    </row>
    <row r="34" spans="2:6" hidden="1" x14ac:dyDescent="0.25">
      <c r="B34" s="19"/>
      <c r="C34" s="21"/>
      <c r="E34" s="4"/>
      <c r="F34" s="1"/>
    </row>
    <row r="35" spans="2:6" hidden="1" x14ac:dyDescent="0.25">
      <c r="B35" s="14"/>
      <c r="C35" s="15"/>
      <c r="E35" s="4"/>
      <c r="F35" s="1"/>
    </row>
    <row r="36" spans="2:6" ht="15.75" hidden="1" thickBot="1" x14ac:dyDescent="0.3">
      <c r="B36" s="16"/>
      <c r="C36" s="17"/>
      <c r="E36" s="5"/>
      <c r="F36" s="2"/>
    </row>
  </sheetData>
  <mergeCells count="4">
    <mergeCell ref="E3:G3"/>
    <mergeCell ref="C12:C13"/>
    <mergeCell ref="B12:B13"/>
    <mergeCell ref="E4:G4"/>
  </mergeCells>
  <dataValidations count="4">
    <dataValidation type="list" allowBlank="1" showInputMessage="1" showErrorMessage="1" sqref="E13" xr:uid="{00000000-0002-0000-0000-000000000000}">
      <formula1>"ft^3/min,m^3/hr"</formula1>
    </dataValidation>
    <dataValidation type="list" allowBlank="1" showInputMessage="1" showErrorMessage="1" sqref="G7" xr:uid="{00000000-0002-0000-0000-000001000000}">
      <formula1>"rad/s,RPM,Hz"</formula1>
    </dataValidation>
    <dataValidation type="list" allowBlank="1" showInputMessage="1" showErrorMessage="1" sqref="F13" xr:uid="{00000000-0002-0000-0000-000002000000}">
      <formula1>"Pa,bar,mmH2O,lbf/in^2,kg/cm^2"</formula1>
    </dataValidation>
    <dataValidation type="list" allowBlank="1" showInputMessage="1" showErrorMessage="1" sqref="G8:G9" xr:uid="{00000000-0002-0000-0000-000003000000}">
      <formula1>"mm,cm,m,ft,in"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 xr2:uid="{00000000-0003-0000-0000-000001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C16</xm:sqref>
            </x14:sparkline>
            <x14:sparkline>
              <xm:sqref>C17</xm:sqref>
            </x14:sparkline>
          </x14:sparklines>
        </x14:sparklineGroup>
        <x14:sparklineGroup manualMax="0" manualMin="0" displayEmptyCellsAs="gap" xr2:uid="{00000000-0003-0000-0000-000000000000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sqref>C18</xm:sqref>
            </x14:sparkline>
            <x14:sparkline>
              <xm:sqref>C19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P14 Max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P14 Max - PQ Curve for CFD</dc:title>
  <dc:subject/>
  <dc:creator>Yogesh Sathe</dc:creator>
  <cp:keywords/>
  <dc:description/>
  <cp:lastModifiedBy>Yogesh Sathe</cp:lastModifiedBy>
  <cp:revision/>
  <dcterms:created xsi:type="dcterms:W3CDTF">2021-07-05T04:36:41Z</dcterms:created>
  <dcterms:modified xsi:type="dcterms:W3CDTF">2025-01-24T09:19:27Z</dcterms:modified>
  <cp:category/>
  <cp:contentStatus/>
</cp:coreProperties>
</file>